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BYTE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<sst xmlns="http://schemas.openxmlformats.org/spreadsheetml/2006/main" count="58" uniqueCount="36">
  <si>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bitrate</t>
  </si>
  <si>
    <t>kilo</t>
  </si>
  <si>
    <t>bits</t>
  </si>
  <si>
    <t>1s</t>
  </si>
  <si>
    <t>10s</t>
  </si>
  <si>
    <t>1min</t>
  </si>
  <si>
    <t>10min</t>
  </si>
  <si>
    <t>1h</t>
  </si>
  <si>
    <t>10h</t>
  </si>
  <si>
    <t>kbit/s</t>
  </si>
  <si>
    <t>Bytes</t>
  </si>
  <si>
    <t>KiBytes</t>
  </si>
  <si>
    <t>MiBytes</t>
  </si>
  <si>
    <t>GiBytes</t>
  </si>
  <si>
    <t>byterate</t>
  </si>
  <si>
    <t>kbyte/s</t>
  </si>
  <si>
    <t>units</t>
  </si>
  <si>
    <t>target</t>
  </si>
  <si>
    <t>kbps</t>
  </si>
  <si>
    <t>MB/10s</t>
  </si>
  <si>
    <t>kBps</t>
  </si>
  <si>
    <t>MB/min</t>
  </si>
  <si>
    <t>MB/10min</t>
  </si>
  <si>
    <t>MB/h</t>
  </si>
  <si>
    <t>Объём данных в зав. от потока и длительности</t>
  </si>
  <si>
    <t>kHz</t>
  </si>
  <si>
    <t>bit</t>
  </si>
  <si>
    <t>ch</t>
  </si>
  <si>
    <t>byte/s</t>
  </si>
  <si>
    <t>bit/s</t>
  </si>
  <si>
    <t>s/MiB</t>
  </si>
  <si>
    <t>s/MB</t>
  </si>
  <si>
    <t>min/GiB</t>
  </si>
  <si>
    <t>min/GB</t>
  </si>
  <si>
    <t>Величина потока в зав. от параметров</t>
  </si>
  <si>
    <t>Ёмкость 1Мб/1Гб в зав. от параметров (потока)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</si>
</sst>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</numFmts>
  <fonts count="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9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4" fontId="0" fillId="4" borderId="0" xfId="0" applyNumberFormat="1" applyFill="1" applyBorder="1" applyAlignment="1">
      <alignment/>
    </xf>
    <xf numFmtId="4" fontId="0" fillId="4" borderId="7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4" fontId="0" fillId="4" borderId="22" xfId="0" applyNumberFormat="1" applyFill="1" applyBorder="1" applyAlignment="1">
      <alignment/>
    </xf>
    <xf numFmtId="4" fontId="0" fillId="4" borderId="23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10" xfId="0" applyFill="1" applyBorder="1" applyAlignment="1">
      <alignment/>
    </xf>
    <xf numFmtId="4" fontId="0" fillId="4" borderId="9" xfId="0" applyNumberFormat="1" applyFill="1" applyBorder="1" applyAlignment="1">
      <alignment/>
    </xf>
    <xf numFmtId="4" fontId="0" fillId="4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24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25" xfId="0" applyFill="1" applyBorder="1" applyAlignment="1">
      <alignment/>
    </xf>
    <xf numFmtId="0" fontId="0" fillId="2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26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0" fillId="2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5" fontId="0" fillId="0" borderId="9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1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workbookViewId="0" topLeftCell="A1">
      <selection activeCell="F3" sqref="F3"/>
    </sheetView>
  </sheetViews>
  <sheetFormatPr defaultColWidth="9.00390625" defaultRowHeight="12.75"/>
  <cols>
    <col min="6" max="6" width="12.25390625" style="0" customWidth="1"/>
    <col min="7" max="7" width="14.875" style="0" customWidth="1"/>
    <col min="8" max="8" width="12.875" style="0" customWidth="1"/>
    <col min="9" max="9" width="13.875" style="0" customWidth="1"/>
    <col min="10" max="10" width="16.25390625" style="0" customWidth="1"/>
    <col min="11" max="11" width="17.25390625" style="0" customWidth="1"/>
  </cols>
  <sheetData>
    <row r="1" ht="13.5" thickBot="1"/>
    <row r="2" spans="2:11" ht="12.75">
      <c r="B2" s="1"/>
      <c r="C2" s="2" t="s">
        <v>0</v>
      </c>
      <c r="D2" s="2" t="s">
        <v>1</v>
      </c>
      <c r="E2" s="3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4" t="s">
        <v>8</v>
      </c>
    </row>
    <row r="3" spans="2:11" ht="12.75">
      <c r="B3" s="5" t="s">
        <v>9</v>
      </c>
      <c r="C3" s="6">
        <v>300</v>
      </c>
      <c r="D3" s="7">
        <v>1024</v>
      </c>
      <c r="E3" s="8">
        <v>1</v>
      </c>
      <c r="F3" s="9">
        <f>C3*D3*E3</f>
        <v>307200</v>
      </c>
      <c r="G3" s="9">
        <f>F3*10</f>
        <v>3072000</v>
      </c>
      <c r="H3" s="9">
        <f>F3*60</f>
        <v>18432000</v>
      </c>
      <c r="I3" s="9">
        <f>H3*10</f>
        <v>184320000</v>
      </c>
      <c r="J3" s="9">
        <f>H3*60</f>
        <v>1105920000</v>
      </c>
      <c r="K3" s="10">
        <f>J3*10</f>
        <v>11059200000</v>
      </c>
    </row>
    <row r="4" spans="2:11" ht="12.75">
      <c r="B4" s="5"/>
      <c r="C4" s="7"/>
      <c r="D4" s="7"/>
      <c r="E4" s="8" t="s">
        <v>10</v>
      </c>
      <c r="F4" s="9">
        <f aca="true" t="shared" si="0" ref="F4:K4">F3/8</f>
        <v>38400</v>
      </c>
      <c r="G4" s="9">
        <f t="shared" si="0"/>
        <v>384000</v>
      </c>
      <c r="H4" s="9">
        <f t="shared" si="0"/>
        <v>2304000</v>
      </c>
      <c r="I4" s="9">
        <f t="shared" si="0"/>
        <v>23040000</v>
      </c>
      <c r="J4" s="9">
        <f t="shared" si="0"/>
        <v>138240000</v>
      </c>
      <c r="K4" s="10">
        <f t="shared" si="0"/>
        <v>1382400000</v>
      </c>
    </row>
    <row r="5" spans="2:11" ht="12.75">
      <c r="B5" s="5"/>
      <c r="C5" s="7"/>
      <c r="D5" s="7"/>
      <c r="E5" s="8" t="s">
        <v>11</v>
      </c>
      <c r="F5" s="11">
        <f aca="true" t="shared" si="1" ref="F5:K7">F4/1024</f>
        <v>37.5</v>
      </c>
      <c r="G5" s="11">
        <f t="shared" si="1"/>
        <v>375</v>
      </c>
      <c r="H5" s="11">
        <f t="shared" si="1"/>
        <v>2250</v>
      </c>
      <c r="I5" s="11">
        <f t="shared" si="1"/>
        <v>22500</v>
      </c>
      <c r="J5" s="11">
        <f t="shared" si="1"/>
        <v>135000</v>
      </c>
      <c r="K5" s="12">
        <f t="shared" si="1"/>
        <v>1350000</v>
      </c>
    </row>
    <row r="6" spans="2:11" ht="12.75">
      <c r="B6" s="5"/>
      <c r="C6" s="7"/>
      <c r="D6" s="7"/>
      <c r="E6" s="8" t="s">
        <v>12</v>
      </c>
      <c r="F6" s="11">
        <f t="shared" si="1"/>
        <v>0.03662109375</v>
      </c>
      <c r="G6" s="11">
        <f t="shared" si="1"/>
        <v>0.3662109375</v>
      </c>
      <c r="H6" s="11">
        <f t="shared" si="1"/>
        <v>2.197265625</v>
      </c>
      <c r="I6" s="11">
        <f t="shared" si="1"/>
        <v>21.97265625</v>
      </c>
      <c r="J6" s="11">
        <f t="shared" si="1"/>
        <v>131.8359375</v>
      </c>
      <c r="K6" s="12">
        <f t="shared" si="1"/>
        <v>1318.359375</v>
      </c>
    </row>
    <row r="7" spans="2:11" ht="13.5" thickBot="1">
      <c r="B7" s="13"/>
      <c r="C7" s="14"/>
      <c r="D7" s="14"/>
      <c r="E7" s="15" t="s">
        <v>13</v>
      </c>
      <c r="F7" s="16">
        <f t="shared" si="1"/>
        <v>3.5762786865234375E-05</v>
      </c>
      <c r="G7" s="16">
        <f t="shared" si="1"/>
        <v>0.00035762786865234375</v>
      </c>
      <c r="H7" s="16">
        <f t="shared" si="1"/>
        <v>0.0021457672119140625</v>
      </c>
      <c r="I7" s="16">
        <f t="shared" si="1"/>
        <v>0.021457672119140625</v>
      </c>
      <c r="J7" s="16">
        <f t="shared" si="1"/>
        <v>0.12874603271484375</v>
      </c>
      <c r="K7" s="17">
        <f t="shared" si="1"/>
        <v>1.2874603271484375</v>
      </c>
    </row>
    <row r="9" ht="13.5" thickBot="1"/>
    <row r="10" spans="2:11" ht="12.75">
      <c r="B10" s="1"/>
      <c r="C10" s="2" t="s">
        <v>14</v>
      </c>
      <c r="D10" s="2" t="s">
        <v>1</v>
      </c>
      <c r="E10" s="3" t="s">
        <v>2</v>
      </c>
      <c r="F10" s="2" t="s">
        <v>3</v>
      </c>
      <c r="G10" s="2" t="s">
        <v>4</v>
      </c>
      <c r="H10" s="2" t="s">
        <v>5</v>
      </c>
      <c r="I10" s="2" t="s">
        <v>6</v>
      </c>
      <c r="J10" s="2" t="s">
        <v>7</v>
      </c>
      <c r="K10" s="4" t="s">
        <v>8</v>
      </c>
    </row>
    <row r="11" spans="2:11" ht="12.75">
      <c r="B11" s="5" t="s">
        <v>15</v>
      </c>
      <c r="C11" s="6">
        <v>192</v>
      </c>
      <c r="D11" s="7">
        <v>1024</v>
      </c>
      <c r="E11" s="8">
        <v>8</v>
      </c>
      <c r="F11" s="9">
        <f>C11*D11*E11</f>
        <v>1572864</v>
      </c>
      <c r="G11" s="9">
        <f>F11*10</f>
        <v>15728640</v>
      </c>
      <c r="H11" s="9">
        <f>F11*60</f>
        <v>94371840</v>
      </c>
      <c r="I11" s="9">
        <f>H11*10</f>
        <v>943718400</v>
      </c>
      <c r="J11" s="9">
        <f>H11*60</f>
        <v>5662310400</v>
      </c>
      <c r="K11" s="10">
        <f>J11*10</f>
        <v>56623104000</v>
      </c>
    </row>
    <row r="12" spans="2:11" ht="12.75">
      <c r="B12" s="5"/>
      <c r="C12" s="7"/>
      <c r="D12" s="7"/>
      <c r="E12" s="8" t="s">
        <v>10</v>
      </c>
      <c r="F12" s="9">
        <f aca="true" t="shared" si="2" ref="F12:K12">F11/8</f>
        <v>196608</v>
      </c>
      <c r="G12" s="9">
        <f t="shared" si="2"/>
        <v>1966080</v>
      </c>
      <c r="H12" s="9">
        <f t="shared" si="2"/>
        <v>11796480</v>
      </c>
      <c r="I12" s="9">
        <f t="shared" si="2"/>
        <v>117964800</v>
      </c>
      <c r="J12" s="9">
        <f t="shared" si="2"/>
        <v>707788800</v>
      </c>
      <c r="K12" s="10">
        <f t="shared" si="2"/>
        <v>7077888000</v>
      </c>
    </row>
    <row r="13" spans="2:11" ht="12.75">
      <c r="B13" s="5"/>
      <c r="C13" s="7"/>
      <c r="D13" s="7"/>
      <c r="E13" s="8" t="s">
        <v>11</v>
      </c>
      <c r="F13" s="11">
        <f aca="true" t="shared" si="3" ref="F13:K15">F12/1024</f>
        <v>192</v>
      </c>
      <c r="G13" s="11">
        <f t="shared" si="3"/>
        <v>1920</v>
      </c>
      <c r="H13" s="11">
        <f t="shared" si="3"/>
        <v>11520</v>
      </c>
      <c r="I13" s="11">
        <f t="shared" si="3"/>
        <v>115200</v>
      </c>
      <c r="J13" s="11">
        <f t="shared" si="3"/>
        <v>691200</v>
      </c>
      <c r="K13" s="12">
        <f t="shared" si="3"/>
        <v>6912000</v>
      </c>
    </row>
    <row r="14" spans="2:11" ht="12.75">
      <c r="B14" s="5"/>
      <c r="C14" s="7"/>
      <c r="D14" s="7"/>
      <c r="E14" s="8" t="s">
        <v>12</v>
      </c>
      <c r="F14" s="11">
        <f t="shared" si="3"/>
        <v>0.1875</v>
      </c>
      <c r="G14" s="11">
        <f t="shared" si="3"/>
        <v>1.875</v>
      </c>
      <c r="H14" s="11">
        <f t="shared" si="3"/>
        <v>11.25</v>
      </c>
      <c r="I14" s="11">
        <f t="shared" si="3"/>
        <v>112.5</v>
      </c>
      <c r="J14" s="11">
        <f t="shared" si="3"/>
        <v>675</v>
      </c>
      <c r="K14" s="12">
        <f t="shared" si="3"/>
        <v>6750</v>
      </c>
    </row>
    <row r="15" spans="2:11" ht="13.5" thickBot="1">
      <c r="B15" s="13"/>
      <c r="C15" s="14"/>
      <c r="D15" s="14"/>
      <c r="E15" s="15" t="s">
        <v>13</v>
      </c>
      <c r="F15" s="16">
        <f t="shared" si="3"/>
        <v>0.00018310546875</v>
      </c>
      <c r="G15" s="16">
        <f t="shared" si="3"/>
        <v>0.0018310546875</v>
      </c>
      <c r="H15" s="16">
        <f t="shared" si="3"/>
        <v>0.010986328125</v>
      </c>
      <c r="I15" s="16">
        <f t="shared" si="3"/>
        <v>0.10986328125</v>
      </c>
      <c r="J15" s="16">
        <f t="shared" si="3"/>
        <v>0.6591796875</v>
      </c>
      <c r="K15" s="17">
        <f t="shared" si="3"/>
        <v>6.591796875</v>
      </c>
    </row>
    <row r="18" ht="13.5" thickBot="1"/>
    <row r="19" spans="2:11" ht="12.75">
      <c r="B19" s="18" t="s">
        <v>16</v>
      </c>
      <c r="C19" s="19" t="s">
        <v>17</v>
      </c>
      <c r="D19" s="20">
        <v>32</v>
      </c>
      <c r="E19" s="20">
        <v>480</v>
      </c>
      <c r="F19" s="20">
        <v>225</v>
      </c>
      <c r="G19" s="20">
        <v>300</v>
      </c>
      <c r="H19" s="20">
        <v>1500</v>
      </c>
      <c r="I19" s="20">
        <v>2400</v>
      </c>
      <c r="J19" s="20">
        <v>3600</v>
      </c>
      <c r="K19" s="21">
        <v>6000</v>
      </c>
    </row>
    <row r="20" spans="2:11" ht="12.75">
      <c r="B20" s="22" t="s">
        <v>18</v>
      </c>
      <c r="C20" s="23" t="s">
        <v>19</v>
      </c>
      <c r="D20" s="11">
        <f aca="true" t="shared" si="4" ref="D20:K20">D19*10/1024/8</f>
        <v>0.0390625</v>
      </c>
      <c r="E20" s="11">
        <f t="shared" si="4"/>
        <v>0.5859375</v>
      </c>
      <c r="F20" s="11">
        <f t="shared" si="4"/>
        <v>0.274658203125</v>
      </c>
      <c r="G20" s="11">
        <f t="shared" si="4"/>
        <v>0.3662109375</v>
      </c>
      <c r="H20" s="11">
        <f t="shared" si="4"/>
        <v>1.8310546875</v>
      </c>
      <c r="I20" s="11">
        <f t="shared" si="4"/>
        <v>2.9296875</v>
      </c>
      <c r="J20" s="11">
        <f t="shared" si="4"/>
        <v>4.39453125</v>
      </c>
      <c r="K20" s="12">
        <f t="shared" si="4"/>
        <v>7.32421875</v>
      </c>
    </row>
    <row r="21" spans="2:11" ht="12.75">
      <c r="B21" s="24" t="s">
        <v>20</v>
      </c>
      <c r="C21" s="25" t="s">
        <v>19</v>
      </c>
      <c r="D21" s="26">
        <f aca="true" t="shared" si="5" ref="D21:K21">D19*10/1024</f>
        <v>0.3125</v>
      </c>
      <c r="E21" s="26">
        <f t="shared" si="5"/>
        <v>4.6875</v>
      </c>
      <c r="F21" s="26">
        <f t="shared" si="5"/>
        <v>2.197265625</v>
      </c>
      <c r="G21" s="26">
        <f t="shared" si="5"/>
        <v>2.9296875</v>
      </c>
      <c r="H21" s="26">
        <f t="shared" si="5"/>
        <v>14.6484375</v>
      </c>
      <c r="I21" s="26">
        <f t="shared" si="5"/>
        <v>23.4375</v>
      </c>
      <c r="J21" s="26">
        <f t="shared" si="5"/>
        <v>35.15625</v>
      </c>
      <c r="K21" s="27">
        <f t="shared" si="5"/>
        <v>58.59375</v>
      </c>
    </row>
    <row r="22" spans="2:11" ht="12.75">
      <c r="B22" s="22" t="s">
        <v>18</v>
      </c>
      <c r="C22" s="23" t="s">
        <v>21</v>
      </c>
      <c r="D22" s="28">
        <f aca="true" t="shared" si="6" ref="D22:K22">D19*60/1024/8</f>
        <v>0.234375</v>
      </c>
      <c r="E22" s="28">
        <f t="shared" si="6"/>
        <v>3.515625</v>
      </c>
      <c r="F22" s="28">
        <f t="shared" si="6"/>
        <v>1.64794921875</v>
      </c>
      <c r="G22" s="28">
        <f t="shared" si="6"/>
        <v>2.197265625</v>
      </c>
      <c r="H22" s="28">
        <f t="shared" si="6"/>
        <v>10.986328125</v>
      </c>
      <c r="I22" s="28">
        <f t="shared" si="6"/>
        <v>17.578125</v>
      </c>
      <c r="J22" s="28">
        <f t="shared" si="6"/>
        <v>26.3671875</v>
      </c>
      <c r="K22" s="29">
        <f t="shared" si="6"/>
        <v>43.9453125</v>
      </c>
    </row>
    <row r="23" spans="2:11" ht="12.75">
      <c r="B23" s="30" t="s">
        <v>20</v>
      </c>
      <c r="C23" s="31" t="s">
        <v>21</v>
      </c>
      <c r="D23" s="32">
        <f aca="true" t="shared" si="7" ref="D23:K23">D19*60/1024</f>
        <v>1.875</v>
      </c>
      <c r="E23" s="32">
        <f t="shared" si="7"/>
        <v>28.125</v>
      </c>
      <c r="F23" s="32">
        <f t="shared" si="7"/>
        <v>13.18359375</v>
      </c>
      <c r="G23" s="32">
        <f t="shared" si="7"/>
        <v>17.578125</v>
      </c>
      <c r="H23" s="32">
        <f t="shared" si="7"/>
        <v>87.890625</v>
      </c>
      <c r="I23" s="32">
        <f t="shared" si="7"/>
        <v>140.625</v>
      </c>
      <c r="J23" s="32">
        <f t="shared" si="7"/>
        <v>210.9375</v>
      </c>
      <c r="K23" s="33">
        <f t="shared" si="7"/>
        <v>351.5625</v>
      </c>
    </row>
    <row r="24" spans="2:11" ht="12.75">
      <c r="B24" s="22" t="s">
        <v>18</v>
      </c>
      <c r="C24" s="23" t="s">
        <v>22</v>
      </c>
      <c r="D24" s="28">
        <f aca="true" t="shared" si="8" ref="D24:K24">D19*600/1024/8</f>
        <v>2.34375</v>
      </c>
      <c r="E24" s="28">
        <f t="shared" si="8"/>
        <v>35.15625</v>
      </c>
      <c r="F24" s="28">
        <f t="shared" si="8"/>
        <v>16.4794921875</v>
      </c>
      <c r="G24" s="28">
        <f t="shared" si="8"/>
        <v>21.97265625</v>
      </c>
      <c r="H24" s="28">
        <f t="shared" si="8"/>
        <v>109.86328125</v>
      </c>
      <c r="I24" s="28">
        <f t="shared" si="8"/>
        <v>175.78125</v>
      </c>
      <c r="J24" s="28">
        <f t="shared" si="8"/>
        <v>263.671875</v>
      </c>
      <c r="K24" s="29">
        <f t="shared" si="8"/>
        <v>439.453125</v>
      </c>
    </row>
    <row r="25" spans="2:11" ht="12.75">
      <c r="B25" s="30" t="s">
        <v>20</v>
      </c>
      <c r="C25" s="31" t="s">
        <v>22</v>
      </c>
      <c r="D25" s="32">
        <f aca="true" t="shared" si="9" ref="D25:K25">D19*600/1024</f>
        <v>18.75</v>
      </c>
      <c r="E25" s="32">
        <f t="shared" si="9"/>
        <v>281.25</v>
      </c>
      <c r="F25" s="32">
        <f t="shared" si="9"/>
        <v>131.8359375</v>
      </c>
      <c r="G25" s="32">
        <f t="shared" si="9"/>
        <v>175.78125</v>
      </c>
      <c r="H25" s="32">
        <f t="shared" si="9"/>
        <v>878.90625</v>
      </c>
      <c r="I25" s="32">
        <f t="shared" si="9"/>
        <v>1406.25</v>
      </c>
      <c r="J25" s="32">
        <f t="shared" si="9"/>
        <v>2109.375</v>
      </c>
      <c r="K25" s="33">
        <f t="shared" si="9"/>
        <v>3515.625</v>
      </c>
    </row>
    <row r="26" spans="2:11" ht="12.75">
      <c r="B26" s="5" t="s">
        <v>18</v>
      </c>
      <c r="C26" s="8" t="s">
        <v>23</v>
      </c>
      <c r="D26" s="11">
        <f aca="true" t="shared" si="10" ref="D26:K26">D19*3600/1024/8</f>
        <v>14.0625</v>
      </c>
      <c r="E26" s="11">
        <f t="shared" si="10"/>
        <v>210.9375</v>
      </c>
      <c r="F26" s="11">
        <f t="shared" si="10"/>
        <v>98.876953125</v>
      </c>
      <c r="G26" s="11">
        <f t="shared" si="10"/>
        <v>131.8359375</v>
      </c>
      <c r="H26" s="11">
        <f t="shared" si="10"/>
        <v>659.1796875</v>
      </c>
      <c r="I26" s="11">
        <f t="shared" si="10"/>
        <v>1054.6875</v>
      </c>
      <c r="J26" s="11">
        <f t="shared" si="10"/>
        <v>1582.03125</v>
      </c>
      <c r="K26" s="12">
        <f t="shared" si="10"/>
        <v>2636.71875</v>
      </c>
    </row>
    <row r="27" spans="2:11" ht="13.5" thickBot="1">
      <c r="B27" s="34" t="s">
        <v>20</v>
      </c>
      <c r="C27" s="35" t="s">
        <v>23</v>
      </c>
      <c r="D27" s="36">
        <f aca="true" t="shared" si="11" ref="D27:K27">D19*3600/1024</f>
        <v>112.5</v>
      </c>
      <c r="E27" s="36">
        <f t="shared" si="11"/>
        <v>1687.5</v>
      </c>
      <c r="F27" s="36">
        <f t="shared" si="11"/>
        <v>791.015625</v>
      </c>
      <c r="G27" s="36">
        <f t="shared" si="11"/>
        <v>1054.6875</v>
      </c>
      <c r="H27" s="36">
        <f t="shared" si="11"/>
        <v>5273.4375</v>
      </c>
      <c r="I27" s="36">
        <f t="shared" si="11"/>
        <v>8437.5</v>
      </c>
      <c r="J27" s="36">
        <f t="shared" si="11"/>
        <v>12656.25</v>
      </c>
      <c r="K27" s="37">
        <f t="shared" si="11"/>
        <v>21093.75</v>
      </c>
    </row>
    <row r="28" spans="1:2" ht="12.75">
      <c r="A28" s="7"/>
      <c r="B28" s="38" t="s">
        <v>24</v>
      </c>
    </row>
    <row r="29" spans="8:10" ht="13.5" thickBot="1">
      <c r="H29">
        <f>1024*1024</f>
        <v>1048576</v>
      </c>
      <c r="J29">
        <f>1024*1024*1024</f>
        <v>1073741824</v>
      </c>
    </row>
    <row r="30" spans="2:11" ht="12.75">
      <c r="B30" s="39" t="s">
        <v>25</v>
      </c>
      <c r="C30" s="20" t="s">
        <v>26</v>
      </c>
      <c r="D30" s="20" t="s">
        <v>27</v>
      </c>
      <c r="E30" s="40" t="s">
        <v>28</v>
      </c>
      <c r="F30" s="41" t="s">
        <v>29</v>
      </c>
      <c r="G30" s="42"/>
      <c r="H30" s="20" t="s">
        <v>30</v>
      </c>
      <c r="I30" s="20" t="s">
        <v>31</v>
      </c>
      <c r="J30" s="40" t="s">
        <v>32</v>
      </c>
      <c r="K30" s="21" t="s">
        <v>33</v>
      </c>
    </row>
    <row r="31" spans="2:11" ht="12.75">
      <c r="B31" s="43">
        <v>192000</v>
      </c>
      <c r="C31" s="44">
        <v>24</v>
      </c>
      <c r="D31" s="44">
        <v>2</v>
      </c>
      <c r="E31" s="45">
        <f aca="true" t="shared" si="12" ref="E31:E41">B31*C31*D31/8</f>
        <v>1152000</v>
      </c>
      <c r="F31" s="8">
        <f aca="true" t="shared" si="13" ref="F31:F41">B31*C31*D31</f>
        <v>9216000</v>
      </c>
      <c r="G31" s="46"/>
      <c r="H31" s="47">
        <f aca="true" t="shared" si="14" ref="H31:H41">1048576/E31</f>
        <v>0.9102222222222223</v>
      </c>
      <c r="I31" s="47">
        <f aca="true" t="shared" si="15" ref="I31:I41">1000000/E31</f>
        <v>0.8680555555555556</v>
      </c>
      <c r="J31" s="48">
        <f aca="true" t="shared" si="16" ref="J31:J41">1073741824/(60*E31)</f>
        <v>15.53445925925926</v>
      </c>
      <c r="K31" s="49">
        <f aca="true" t="shared" si="17" ref="K31:K41">1000000000/(60*E31)</f>
        <v>14.467592592592593</v>
      </c>
    </row>
    <row r="32" spans="2:11" ht="12.75">
      <c r="B32" s="43">
        <v>96000</v>
      </c>
      <c r="C32" s="44">
        <v>16</v>
      </c>
      <c r="D32" s="44">
        <v>6</v>
      </c>
      <c r="E32" s="45">
        <f t="shared" si="12"/>
        <v>1152000</v>
      </c>
      <c r="F32" s="8">
        <f t="shared" si="13"/>
        <v>9216000</v>
      </c>
      <c r="G32" s="46"/>
      <c r="H32" s="47">
        <f t="shared" si="14"/>
        <v>0.9102222222222223</v>
      </c>
      <c r="I32" s="47">
        <f t="shared" si="15"/>
        <v>0.8680555555555556</v>
      </c>
      <c r="J32" s="48">
        <f t="shared" si="16"/>
        <v>15.53445925925926</v>
      </c>
      <c r="K32" s="49">
        <f t="shared" si="17"/>
        <v>14.467592592592593</v>
      </c>
    </row>
    <row r="33" spans="2:11" ht="12.75">
      <c r="B33" s="43">
        <v>96000</v>
      </c>
      <c r="C33" s="44">
        <v>24</v>
      </c>
      <c r="D33" s="44">
        <v>2</v>
      </c>
      <c r="E33" s="45">
        <f t="shared" si="12"/>
        <v>576000</v>
      </c>
      <c r="F33" s="8">
        <f t="shared" si="13"/>
        <v>4608000</v>
      </c>
      <c r="G33" s="46"/>
      <c r="H33" s="47">
        <f t="shared" si="14"/>
        <v>1.8204444444444445</v>
      </c>
      <c r="I33" s="47">
        <f t="shared" si="15"/>
        <v>1.7361111111111112</v>
      </c>
      <c r="J33" s="48">
        <f t="shared" si="16"/>
        <v>31.06891851851852</v>
      </c>
      <c r="K33" s="49">
        <f t="shared" si="17"/>
        <v>28.935185185185187</v>
      </c>
    </row>
    <row r="34" spans="2:11" ht="12.75">
      <c r="B34" s="43">
        <v>48000</v>
      </c>
      <c r="C34" s="44">
        <v>24</v>
      </c>
      <c r="D34" s="44">
        <v>6</v>
      </c>
      <c r="E34" s="45">
        <f t="shared" si="12"/>
        <v>864000</v>
      </c>
      <c r="F34" s="8">
        <f t="shared" si="13"/>
        <v>6912000</v>
      </c>
      <c r="G34" s="46"/>
      <c r="H34" s="47">
        <f t="shared" si="14"/>
        <v>1.2136296296296296</v>
      </c>
      <c r="I34" s="47">
        <f t="shared" si="15"/>
        <v>1.1574074074074074</v>
      </c>
      <c r="J34" s="48">
        <f t="shared" si="16"/>
        <v>20.712612345679013</v>
      </c>
      <c r="K34" s="49">
        <f t="shared" si="17"/>
        <v>19.290123456790123</v>
      </c>
    </row>
    <row r="35" spans="2:11" ht="12.75">
      <c r="B35" s="43">
        <v>48000</v>
      </c>
      <c r="C35" s="44">
        <v>16</v>
      </c>
      <c r="D35" s="44">
        <v>2</v>
      </c>
      <c r="E35" s="45">
        <f t="shared" si="12"/>
        <v>192000</v>
      </c>
      <c r="F35" s="8">
        <f t="shared" si="13"/>
        <v>1536000</v>
      </c>
      <c r="G35" s="46"/>
      <c r="H35" s="47">
        <f t="shared" si="14"/>
        <v>5.461333333333333</v>
      </c>
      <c r="I35" s="47">
        <f t="shared" si="15"/>
        <v>5.208333333333333</v>
      </c>
      <c r="J35" s="48">
        <f t="shared" si="16"/>
        <v>93.20675555555556</v>
      </c>
      <c r="K35" s="49">
        <f t="shared" si="17"/>
        <v>86.80555555555556</v>
      </c>
    </row>
    <row r="36" spans="2:11" ht="12.75">
      <c r="B36" s="43">
        <v>44100</v>
      </c>
      <c r="C36" s="44">
        <v>16</v>
      </c>
      <c r="D36" s="44">
        <v>2</v>
      </c>
      <c r="E36" s="45">
        <f t="shared" si="12"/>
        <v>176400</v>
      </c>
      <c r="F36" s="8">
        <f t="shared" si="13"/>
        <v>1411200</v>
      </c>
      <c r="G36" s="46"/>
      <c r="H36" s="47">
        <f t="shared" si="14"/>
        <v>5.944308390022676</v>
      </c>
      <c r="I36" s="47">
        <f t="shared" si="15"/>
        <v>5.668934240362812</v>
      </c>
      <c r="J36" s="48">
        <f t="shared" si="16"/>
        <v>101.449529856387</v>
      </c>
      <c r="K36" s="49">
        <f t="shared" si="17"/>
        <v>94.48223733938019</v>
      </c>
    </row>
    <row r="37" spans="2:11" ht="12.75">
      <c r="B37" s="43">
        <v>44100</v>
      </c>
      <c r="C37" s="44">
        <v>16</v>
      </c>
      <c r="D37" s="44">
        <v>1</v>
      </c>
      <c r="E37" s="45">
        <f t="shared" si="12"/>
        <v>88200</v>
      </c>
      <c r="F37" s="8">
        <f t="shared" si="13"/>
        <v>705600</v>
      </c>
      <c r="G37" s="46"/>
      <c r="H37" s="47">
        <f t="shared" si="14"/>
        <v>11.888616780045352</v>
      </c>
      <c r="I37" s="47">
        <f t="shared" si="15"/>
        <v>11.337868480725623</v>
      </c>
      <c r="J37" s="48">
        <f t="shared" si="16"/>
        <v>202.899059712774</v>
      </c>
      <c r="K37" s="49">
        <f t="shared" si="17"/>
        <v>188.96447467876038</v>
      </c>
    </row>
    <row r="38" spans="2:11" ht="12.75">
      <c r="B38" s="43">
        <v>32000</v>
      </c>
      <c r="C38" s="44">
        <v>16</v>
      </c>
      <c r="D38" s="44">
        <v>2</v>
      </c>
      <c r="E38" s="45">
        <f t="shared" si="12"/>
        <v>128000</v>
      </c>
      <c r="F38" s="8">
        <f t="shared" si="13"/>
        <v>1024000</v>
      </c>
      <c r="G38" s="46"/>
      <c r="H38" s="47">
        <f t="shared" si="14"/>
        <v>8.192</v>
      </c>
      <c r="I38" s="47">
        <f t="shared" si="15"/>
        <v>7.8125</v>
      </c>
      <c r="J38" s="48">
        <f t="shared" si="16"/>
        <v>139.81013333333334</v>
      </c>
      <c r="K38" s="49">
        <f t="shared" si="17"/>
        <v>130.20833333333334</v>
      </c>
    </row>
    <row r="39" spans="2:11" ht="12.75">
      <c r="B39" s="43">
        <v>22050</v>
      </c>
      <c r="C39" s="44">
        <v>16</v>
      </c>
      <c r="D39" s="44">
        <v>2</v>
      </c>
      <c r="E39" s="45">
        <f t="shared" si="12"/>
        <v>88200</v>
      </c>
      <c r="F39" s="8">
        <f t="shared" si="13"/>
        <v>705600</v>
      </c>
      <c r="G39" s="46"/>
      <c r="H39" s="47">
        <f t="shared" si="14"/>
        <v>11.888616780045352</v>
      </c>
      <c r="I39" s="47">
        <f t="shared" si="15"/>
        <v>11.337868480725623</v>
      </c>
      <c r="J39" s="48">
        <f t="shared" si="16"/>
        <v>202.899059712774</v>
      </c>
      <c r="K39" s="49">
        <f t="shared" si="17"/>
        <v>188.96447467876038</v>
      </c>
    </row>
    <row r="40" spans="2:11" ht="12.75">
      <c r="B40" s="43">
        <v>22050</v>
      </c>
      <c r="C40" s="44">
        <v>16</v>
      </c>
      <c r="D40" s="44">
        <v>1</v>
      </c>
      <c r="E40" s="45">
        <f t="shared" si="12"/>
        <v>44100</v>
      </c>
      <c r="F40" s="8">
        <f t="shared" si="13"/>
        <v>352800</v>
      </c>
      <c r="G40" s="46"/>
      <c r="H40" s="47">
        <f t="shared" si="14"/>
        <v>23.777233560090703</v>
      </c>
      <c r="I40" s="47">
        <f t="shared" si="15"/>
        <v>22.675736961451246</v>
      </c>
      <c r="J40" s="48">
        <f t="shared" si="16"/>
        <v>405.798119425548</v>
      </c>
      <c r="K40" s="49">
        <f t="shared" si="17"/>
        <v>377.92894935752076</v>
      </c>
    </row>
    <row r="41" spans="2:12" ht="13.5" thickBot="1">
      <c r="B41" s="50">
        <v>8000</v>
      </c>
      <c r="C41" s="51">
        <v>8</v>
      </c>
      <c r="D41" s="51">
        <v>1</v>
      </c>
      <c r="E41" s="52">
        <f t="shared" si="12"/>
        <v>8000</v>
      </c>
      <c r="F41" s="15">
        <f t="shared" si="13"/>
        <v>64000</v>
      </c>
      <c r="G41" s="53"/>
      <c r="H41" s="54">
        <f t="shared" si="14"/>
        <v>131.072</v>
      </c>
      <c r="I41" s="54">
        <f t="shared" si="15"/>
        <v>125</v>
      </c>
      <c r="J41" s="55">
        <f t="shared" si="16"/>
        <v>2236.9621333333334</v>
      </c>
      <c r="K41" s="56">
        <f t="shared" si="17"/>
        <v>2083.3333333333335</v>
      </c>
      <c r="L41">
        <f>K41/60</f>
        <v>34.72222222222222</v>
      </c>
    </row>
    <row r="42" spans="2:8" ht="12.75">
      <c r="B42" t="s">
        <v>34</v>
      </c>
      <c r="H42" t="s">
        <v>35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2009-03-01T16:06:35Z</dcterms:created>
  <dcterms:modified xsi:type="dcterms:W3CDTF">2009-03-01T16:07:00Z</dcterms:modified>
  <cp:category/>
  <cp:version/>
  <cp:contentType/>
  <cp:contentStatus/>
</cp:coreProperties>
</file>